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255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<sst xmlns="http://schemas.openxmlformats.org/spreadsheetml/2006/main" count="54" uniqueCount="54">
  <si>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</si>
  <si>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</si>
  <si>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</si>
  <si>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</si>
  <si>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</si>
  <si>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</si>
  <si>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</si>
  <si>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</si>
  <si>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</si>
  <si>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</si>
  <si>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</si>
  <si>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</si>
  <si>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</si>
  <si>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</si>
  <si>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</si>
  <si>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</si>
  <si>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</si>
  <si>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</si>
  <si>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</si>
  <si>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</si>
  <si>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</si>
  <si>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</si>
  <si>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</si>
  <si>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</si>
  <si>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</si>
  <si>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</si>
  <si>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</si>
  <si>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</si>
  <si>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</si>
  <si>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</si>
  <si>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</si>
  <si>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</si>
  <si>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</si>
  <si>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</si>
  <si>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</si>
  <si>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</si>
  <si>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</si>
  <si>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</si>
  <si>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</si>
  <si>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</si>
  <si>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</si>
  <si>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</si>
  <si>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</si>
  <si>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</si>
  <si>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</si>
  <si>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</si>
  <si>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</si>
  <si>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</si>
  <si>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</si>
  <si>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</si>
  <si>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</si>
  <si>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Економічна діяльність</t>
  </si>
  <si>
    <t>7000</t>
  </si>
  <si>
    <t>станом на 10 вересня 2018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</si>
</sst>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0" fontId="23" fillId="0" borderId="12" xfId="63" applyFont="1" applyFill="1" applyBorder="1" applyAlignment="1">
      <alignment horizontal="center" vertical="center" wrapText="1"/>
      <protection/>
    </xf>
    <xf numFmtId="0" fontId="23" fillId="0" borderId="13" xfId="56" applyFont="1" applyFill="1" applyBorder="1" applyAlignment="1">
      <alignment horizontal="center" vertical="center" wrapText="1"/>
      <protection/>
    </xf>
    <xf numFmtId="0" fontId="23" fillId="7" borderId="10" xfId="56" applyNumberFormat="1" applyFont="1" applyFill="1" applyBorder="1" applyAlignment="1" applyProtection="1">
      <alignment horizontal="center" vertical="center"/>
      <protection/>
    </xf>
    <xf numFmtId="0" fontId="23" fillId="7" borderId="12" xfId="56" applyFont="1" applyFill="1" applyBorder="1" applyAlignment="1" applyProtection="1">
      <alignment horizontal="center" vertical="center" wrapText="1"/>
      <protection/>
    </xf>
    <xf numFmtId="188" fontId="23" fillId="7" borderId="12" xfId="56" applyNumberFormat="1" applyFont="1" applyFill="1" applyBorder="1" applyAlignment="1">
      <alignment horizontal="right" vertical="center" wrapText="1" shrinkToFit="1"/>
      <protection/>
    </xf>
    <xf numFmtId="188" fontId="23" fillId="7" borderId="13" xfId="56" applyNumberFormat="1" applyFont="1" applyFill="1" applyBorder="1" applyAlignment="1">
      <alignment horizontal="right" vertical="center" wrapText="1" shrinkToFi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4" fillId="0" borderId="15" xfId="56" applyFont="1" applyFill="1" applyBorder="1" applyAlignment="1" applyProtection="1">
      <alignment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49" fontId="24" fillId="0" borderId="16" xfId="56" applyNumberFormat="1" applyFont="1" applyFill="1" applyBorder="1" applyAlignment="1" applyProtection="1">
      <alignment horizontal="center" vertical="center"/>
      <protection/>
    </xf>
    <xf numFmtId="0" fontId="24" fillId="0" borderId="17" xfId="56" applyFont="1" applyFill="1" applyBorder="1" applyAlignment="1" applyProtection="1">
      <alignment vertical="center" wrapText="1"/>
      <protection/>
    </xf>
    <xf numFmtId="0" fontId="23" fillId="20" borderId="18" xfId="56" applyFont="1" applyFill="1" applyBorder="1" applyAlignment="1">
      <alignment horizontal="center" vertical="center" wrapText="1"/>
      <protection/>
    </xf>
    <xf numFmtId="0" fontId="25" fillId="20" borderId="12" xfId="63" applyFont="1" applyFill="1" applyBorder="1" applyAlignment="1" applyProtection="1">
      <alignment horizontal="center" vertical="center" wrapText="1"/>
      <protection/>
    </xf>
    <xf numFmtId="188" fontId="23" fillId="2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24" fillId="0" borderId="20" xfId="56" applyFont="1" applyBorder="1" applyAlignment="1">
      <alignment horizontal="left" vertical="center"/>
      <protection/>
    </xf>
    <xf numFmtId="188" fontId="24" fillId="0" borderId="20" xfId="56" applyNumberFormat="1" applyFont="1" applyFill="1" applyBorder="1" applyAlignment="1">
      <alignment vertical="center"/>
      <protection/>
    </xf>
    <xf numFmtId="0" fontId="24" fillId="0" borderId="21" xfId="56" applyFont="1" applyBorder="1" applyAlignment="1">
      <alignment horizontal="center" vertical="center" wrapText="1"/>
      <protection/>
    </xf>
    <xf numFmtId="0" fontId="24" fillId="0" borderId="22" xfId="56" applyFont="1" applyBorder="1" applyAlignment="1">
      <alignment horizontal="left" vertical="center"/>
      <protection/>
    </xf>
    <xf numFmtId="188" fontId="24" fillId="0" borderId="22" xfId="56" applyNumberFormat="1" applyFont="1" applyFill="1" applyBorder="1" applyAlignment="1">
      <alignment vertical="center"/>
      <protection/>
    </xf>
    <xf numFmtId="0" fontId="23" fillId="20" borderId="23" xfId="56" applyFont="1" applyFill="1" applyBorder="1" applyAlignment="1">
      <alignment horizontal="center" vertical="center" wrapText="1"/>
      <protection/>
    </xf>
    <xf numFmtId="0" fontId="25" fillId="20" borderId="24" xfId="63" applyFont="1" applyFill="1" applyBorder="1" applyAlignment="1" applyProtection="1">
      <alignment horizontal="center" vertical="center" wrapText="1"/>
      <protection/>
    </xf>
    <xf numFmtId="188" fontId="23" fillId="2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5" xfId="56" applyNumberFormat="1" applyFont="1" applyFill="1" applyBorder="1" applyAlignment="1" applyProtection="1">
      <alignment horizontal="center" vertical="center"/>
      <protection/>
    </xf>
    <xf numFmtId="0" fontId="27" fillId="0" borderId="15" xfId="56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188" fontId="23" fillId="20" borderId="25" xfId="56" applyNumberFormat="1" applyFont="1" applyFill="1" applyBorder="1" applyAlignment="1">
      <alignment horizontal="right" vertical="center" wrapText="1" shrinkToFit="1"/>
      <protection/>
    </xf>
    <xf numFmtId="188" fontId="24" fillId="0" borderId="17" xfId="56" applyNumberFormat="1" applyFont="1" applyFill="1" applyBorder="1" applyAlignment="1">
      <alignment horizontal="right" vertical="center" wrapText="1" shrinkToFit="1"/>
      <protection/>
    </xf>
    <xf numFmtId="49" fontId="24" fillId="0" borderId="22" xfId="56" applyNumberFormat="1" applyFont="1" applyFill="1" applyBorder="1" applyAlignment="1" applyProtection="1">
      <alignment horizontal="center" vertical="center"/>
      <protection/>
    </xf>
    <xf numFmtId="0" fontId="27" fillId="0" borderId="22" xfId="56" applyFont="1" applyFill="1" applyBorder="1" applyAlignment="1" applyProtection="1">
      <alignment horizontal="left" vertical="center" wrapText="1"/>
      <protection/>
    </xf>
    <xf numFmtId="188" fontId="24" fillId="0" borderId="22" xfId="56" applyNumberFormat="1" applyFont="1" applyFill="1" applyBorder="1" applyAlignment="1">
      <alignment horizontal="right" vertical="center" wrapText="1" shrinkToFit="1"/>
      <protection/>
    </xf>
    <xf numFmtId="49" fontId="24" fillId="0" borderId="17" xfId="56" applyNumberFormat="1" applyFont="1" applyFill="1" applyBorder="1" applyAlignment="1" applyProtection="1">
      <alignment horizontal="center" vertical="center"/>
      <protection/>
    </xf>
    <xf numFmtId="0" fontId="27" fillId="0" borderId="17" xfId="56" applyFont="1" applyFill="1" applyBorder="1" applyAlignment="1" applyProtection="1">
      <alignment horizontal="left" vertical="center" wrapText="1"/>
      <protection/>
    </xf>
    <xf numFmtId="188" fontId="24" fillId="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15" xfId="56" applyFont="1" applyBorder="1" applyAlignment="1">
      <alignment horizontal="left" vertical="center"/>
      <protection/>
    </xf>
    <xf numFmtId="188" fontId="24" fillId="0" borderId="15" xfId="56" applyNumberFormat="1" applyFont="1" applyFill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10" xfId="56" applyFont="1" applyFill="1" applyBorder="1" applyAlignment="1">
      <alignment horizontal="center" vertical="center" wrapText="1"/>
      <protection/>
    </xf>
    <xf numFmtId="0" fontId="30" fillId="0" borderId="12" xfId="63" applyFont="1" applyFill="1" applyBorder="1" applyAlignment="1" applyProtection="1">
      <alignment horizontal="left" vertical="center" wrapTex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9" fillId="0" borderId="13" xfId="56" applyNumberFormat="1" applyFont="1" applyFill="1" applyBorder="1" applyAlignment="1">
      <alignment horizontal="right" vertical="center" wrapText="1" shrinkToFit="1"/>
      <protection/>
    </xf>
    <xf numFmtId="189" fontId="30" fillId="0" borderId="18" xfId="56" applyNumberFormat="1" applyFont="1" applyFill="1" applyBorder="1" applyAlignment="1" applyProtection="1">
      <alignment horizontal="right" vertical="center"/>
      <protection hidden="1"/>
    </xf>
    <xf numFmtId="0" fontId="30" fillId="0" borderId="12" xfId="56" applyFont="1" applyFill="1" applyBorder="1" applyAlignment="1" applyProtection="1">
      <alignment horizontal="center" vertical="center" wrapText="1"/>
      <protection hidden="1"/>
    </xf>
    <xf numFmtId="49" fontId="24" fillId="0" borderId="21" xfId="56" applyNumberFormat="1" applyFont="1" applyFill="1" applyBorder="1" applyAlignment="1" applyProtection="1">
      <alignment horizontal="center" vertical="center"/>
      <protection/>
    </xf>
    <xf numFmtId="0" fontId="24" fillId="0" borderId="22" xfId="56" applyFont="1" applyFill="1" applyBorder="1" applyAlignment="1" applyProtection="1">
      <alignment horizontal="left" vertical="center" wrapText="1"/>
      <protection/>
    </xf>
    <xf numFmtId="188" fontId="24" fillId="0" borderId="27" xfId="56" applyNumberFormat="1" applyFont="1" applyFill="1" applyBorder="1" applyAlignment="1">
      <alignment horizontal="right" vertical="center" wrapText="1" shrinkToFit="1"/>
      <protection/>
    </xf>
    <xf numFmtId="0" fontId="24" fillId="0" borderId="17" xfId="56" applyFont="1" applyFill="1" applyBorder="1" applyAlignment="1" applyProtection="1">
      <alignment horizontal="left" vertical="center" wrapText="1"/>
      <protection/>
    </xf>
    <xf numFmtId="188" fontId="24" fillId="0" borderId="28" xfId="56" applyNumberFormat="1" applyFont="1" applyFill="1" applyBorder="1" applyAlignment="1">
      <alignment horizontal="right" vertical="center" wrapText="1" shrinkToFit="1"/>
      <protection/>
    </xf>
    <xf numFmtId="188" fontId="23" fillId="0" borderId="29" xfId="56" applyNumberFormat="1" applyFont="1" applyFill="1" applyBorder="1" applyAlignment="1" applyProtection="1">
      <alignment horizontal="center" vertical="center"/>
      <protection hidden="1"/>
    </xf>
    <xf numFmtId="0" fontId="22" fillId="0" borderId="0" xfId="56" applyFont="1" applyFill="1" applyAlignment="1">
      <alignment horizontal="center" vertical="center" wrapText="1"/>
      <protection/>
    </xf>
    <xf numFmtId="0" fontId="23" fillId="24" borderId="18" xfId="63" applyFont="1" applyFill="1" applyBorder="1" applyAlignment="1" applyProtection="1">
      <alignment horizontal="center" vertical="center" wrapText="1"/>
      <protection/>
    </xf>
    <xf numFmtId="0" fontId="23" fillId="24" borderId="11" xfId="63" applyFont="1" applyFill="1" applyBorder="1" applyAlignment="1" applyProtection="1">
      <alignment horizontal="center" vertical="center" wrapText="1"/>
      <protection/>
    </xf>
    <xf numFmtId="0" fontId="23" fillId="24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  <xf numFmtId="0" fontId="23" fillId="0" borderId="33" xfId="63" applyFont="1" applyFill="1" applyBorder="1" applyAlignment="1" applyProtection="1">
      <alignment horizontal="center" vertical="center" wrapText="1"/>
      <protection/>
    </xf>
    <xf numFmtId="2" fontId="24" fillId="0" borderId="22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3"/>
  <sheetViews>
    <sheetView tabSelected="1" view="pageBreakPreview" zoomScale="70" zoomScaleNormal="75" zoomScaleSheetLayoutView="7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4" sqref="C24:D3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59" t="s">
        <v>23</v>
      </c>
      <c r="B1" s="59"/>
      <c r="C1" s="59"/>
      <c r="D1" s="59"/>
      <c r="E1" s="59"/>
    </row>
    <row r="2" spans="1:5" s="32" customFormat="1" ht="22.5">
      <c r="A2" s="59" t="s">
        <v>53</v>
      </c>
      <c r="B2" s="59"/>
      <c r="C2" s="59"/>
      <c r="D2" s="59"/>
      <c r="E2" s="59"/>
    </row>
    <row r="3" spans="1:5" s="32" customFormat="1" ht="12" customHeight="1" thickBot="1">
      <c r="A3" s="1"/>
      <c r="B3" s="2"/>
      <c r="C3" s="33"/>
      <c r="D3" s="33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44</v>
      </c>
      <c r="D4" s="7" t="s">
        <v>20</v>
      </c>
      <c r="E4" s="8" t="s">
        <v>4</v>
      </c>
    </row>
    <row r="5" spans="1:5" s="32" customFormat="1" ht="23.25" customHeight="1" thickBot="1">
      <c r="A5" s="60" t="s">
        <v>6</v>
      </c>
      <c r="B5" s="61"/>
      <c r="C5" s="61"/>
      <c r="D5" s="61"/>
      <c r="E5" s="62"/>
    </row>
    <row r="6" spans="1:5" s="32" customFormat="1" ht="29.25" customHeight="1" thickBot="1">
      <c r="A6" s="9">
        <v>10000000</v>
      </c>
      <c r="B6" s="10" t="s">
        <v>2</v>
      </c>
      <c r="C6" s="11">
        <f>C7+C8</f>
        <v>32318</v>
      </c>
      <c r="D6" s="11">
        <f>D7+D8</f>
        <v>33952.3</v>
      </c>
      <c r="E6" s="12">
        <f>D6/C6*100</f>
        <v>105.05693421622627</v>
      </c>
    </row>
    <row r="7" spans="1:5" s="32" customFormat="1" ht="30.75" customHeight="1">
      <c r="A7" s="13">
        <v>11010000</v>
      </c>
      <c r="B7" s="14" t="s">
        <v>10</v>
      </c>
      <c r="C7" s="15">
        <v>32318</v>
      </c>
      <c r="D7" s="15">
        <v>33915.8</v>
      </c>
      <c r="E7" s="15">
        <f>D7/C7*100</f>
        <v>104.94399405903832</v>
      </c>
    </row>
    <row r="8" spans="1:5" s="32" customFormat="1" ht="39" customHeight="1" thickBot="1">
      <c r="A8" s="16" t="s">
        <v>22</v>
      </c>
      <c r="B8" s="17" t="s">
        <v>21</v>
      </c>
      <c r="C8" s="35"/>
      <c r="D8" s="35">
        <v>36.5</v>
      </c>
      <c r="E8" s="15"/>
    </row>
    <row r="9" spans="1:5" s="32" customFormat="1" ht="27" customHeight="1" thickBot="1">
      <c r="A9" s="9">
        <v>20000000</v>
      </c>
      <c r="B9" s="10" t="s">
        <v>3</v>
      </c>
      <c r="C9" s="11">
        <f>C10+C12+C11</f>
        <v>550.7</v>
      </c>
      <c r="D9" s="11">
        <f>D10+D12+D11</f>
        <v>777.2</v>
      </c>
      <c r="E9" s="12">
        <f>D9/C9*100</f>
        <v>141.1294715816234</v>
      </c>
    </row>
    <row r="10" spans="1:5" s="32" customFormat="1" ht="41.25" customHeight="1">
      <c r="A10" s="30" t="s">
        <v>24</v>
      </c>
      <c r="B10" s="31" t="s">
        <v>25</v>
      </c>
      <c r="C10" s="15">
        <v>10</v>
      </c>
      <c r="D10" s="15">
        <v>50.5</v>
      </c>
      <c r="E10" s="38">
        <f>D10/C10*100</f>
        <v>505</v>
      </c>
    </row>
    <row r="11" spans="1:5" s="32" customFormat="1" ht="28.5" customHeight="1">
      <c r="A11" s="36" t="s">
        <v>30</v>
      </c>
      <c r="B11" s="37" t="s">
        <v>31</v>
      </c>
      <c r="C11" s="38">
        <v>203</v>
      </c>
      <c r="D11" s="38">
        <v>402.6</v>
      </c>
      <c r="E11" s="38">
        <f>D11/C11*100</f>
        <v>198.32512315270938</v>
      </c>
    </row>
    <row r="12" spans="1:5" s="32" customFormat="1" ht="28.5" customHeight="1" thickBot="1">
      <c r="A12" s="39" t="s">
        <v>28</v>
      </c>
      <c r="B12" s="40" t="s">
        <v>29</v>
      </c>
      <c r="C12" s="35">
        <v>337.7</v>
      </c>
      <c r="D12" s="35">
        <v>324.1</v>
      </c>
      <c r="E12" s="38">
        <f>D12/C12*100</f>
        <v>95.972756884809</v>
      </c>
    </row>
    <row r="13" spans="1:5" s="32" customFormat="1" ht="28.5" customHeight="1" hidden="1" thickBot="1">
      <c r="A13" s="9" t="s">
        <v>40</v>
      </c>
      <c r="B13" s="10" t="s">
        <v>41</v>
      </c>
      <c r="C13" s="11">
        <f>C14</f>
        <v>0</v>
      </c>
      <c r="D13" s="11">
        <f>D14</f>
        <v>0</v>
      </c>
      <c r="E13" s="12"/>
    </row>
    <row r="14" spans="1:5" s="32" customFormat="1" ht="60.75" hidden="1" thickBot="1">
      <c r="A14" s="30" t="s">
        <v>42</v>
      </c>
      <c r="B14" s="31" t="s">
        <v>43</v>
      </c>
      <c r="C14" s="15"/>
      <c r="D14" s="41"/>
      <c r="E14" s="15"/>
    </row>
    <row r="15" spans="1:5" s="32" customFormat="1" ht="19.5" thickBot="1">
      <c r="A15" s="18"/>
      <c r="B15" s="19" t="s">
        <v>8</v>
      </c>
      <c r="C15" s="34">
        <f>C6+C9+C13</f>
        <v>32868.7</v>
      </c>
      <c r="D15" s="34">
        <f>D6+D9+D13</f>
        <v>34729.5</v>
      </c>
      <c r="E15" s="20">
        <f aca="true" t="shared" si="0" ref="E15:E21">D15/C15*100</f>
        <v>105.66131304249942</v>
      </c>
    </row>
    <row r="16" spans="1:5" s="32" customFormat="1" ht="22.5" customHeight="1" thickBot="1">
      <c r="A16" s="9" t="s">
        <v>5</v>
      </c>
      <c r="B16" s="10" t="s">
        <v>7</v>
      </c>
      <c r="C16" s="11">
        <f>C17+C20+C18+C19</f>
        <v>301942</v>
      </c>
      <c r="D16" s="11">
        <f>D17+D20+D18+D19</f>
        <v>283847.7</v>
      </c>
      <c r="E16" s="11">
        <f t="shared" si="0"/>
        <v>94.00735902921754</v>
      </c>
    </row>
    <row r="17" spans="1:5" s="32" customFormat="1" ht="24.75" customHeight="1">
      <c r="A17" s="21">
        <v>41020000</v>
      </c>
      <c r="B17" s="22" t="s">
        <v>45</v>
      </c>
      <c r="C17" s="23">
        <v>10415.6</v>
      </c>
      <c r="D17" s="23">
        <v>9258.4</v>
      </c>
      <c r="E17" s="23">
        <f t="shared" si="0"/>
        <v>88.8897423096125</v>
      </c>
    </row>
    <row r="18" spans="1:5" s="32" customFormat="1" ht="24.75" customHeight="1">
      <c r="A18" s="24">
        <v>41030000</v>
      </c>
      <c r="B18" s="25" t="s">
        <v>46</v>
      </c>
      <c r="C18" s="26">
        <v>64216.5</v>
      </c>
      <c r="D18" s="26">
        <v>60898</v>
      </c>
      <c r="E18" s="26">
        <f t="shared" si="0"/>
        <v>94.83232502549967</v>
      </c>
    </row>
    <row r="19" spans="1:5" s="32" customFormat="1" ht="24.75" customHeight="1">
      <c r="A19" s="24">
        <v>41040000</v>
      </c>
      <c r="B19" s="42" t="s">
        <v>47</v>
      </c>
      <c r="C19" s="43">
        <v>8850.5</v>
      </c>
      <c r="D19" s="43">
        <v>8498.2</v>
      </c>
      <c r="E19" s="26">
        <f t="shared" si="0"/>
        <v>96.01943393028644</v>
      </c>
    </row>
    <row r="20" spans="1:5" s="32" customFormat="1" ht="25.5" customHeight="1" thickBot="1">
      <c r="A20" s="24">
        <v>41050000</v>
      </c>
      <c r="B20" s="25" t="s">
        <v>48</v>
      </c>
      <c r="C20" s="26">
        <v>218459.4</v>
      </c>
      <c r="D20" s="26">
        <v>205193.1</v>
      </c>
      <c r="E20" s="26">
        <f t="shared" si="0"/>
        <v>93.92733844366505</v>
      </c>
    </row>
    <row r="21" spans="1:5" s="32" customFormat="1" ht="29.25" customHeight="1" thickBot="1">
      <c r="A21" s="27"/>
      <c r="B21" s="28" t="s">
        <v>9</v>
      </c>
      <c r="C21" s="29">
        <f>C16+C15</f>
        <v>334810.7</v>
      </c>
      <c r="D21" s="29">
        <f>D16+D15</f>
        <v>318577.2</v>
      </c>
      <c r="E21" s="20">
        <f t="shared" si="0"/>
        <v>95.15143930585253</v>
      </c>
    </row>
    <row r="22" spans="1:5" s="45" customFormat="1" ht="41.25" customHeight="1" thickBot="1">
      <c r="A22" s="47"/>
      <c r="B22" s="48" t="s">
        <v>27</v>
      </c>
      <c r="C22" s="49"/>
      <c r="D22" s="49">
        <v>0</v>
      </c>
      <c r="E22" s="50">
        <f aca="true" t="shared" si="1" ref="E22:E34">IF(C22=0,"",IF(D22/C22*100&gt;=200,"В/100",D22/C22*100))</f>
      </c>
    </row>
    <row r="23" spans="1:5" s="45" customFormat="1" ht="21.75" customHeight="1" thickBot="1">
      <c r="A23" s="63" t="s">
        <v>11</v>
      </c>
      <c r="B23" s="64"/>
      <c r="C23" s="64"/>
      <c r="D23" s="64"/>
      <c r="E23" s="65"/>
    </row>
    <row r="24" spans="1:5" s="45" customFormat="1" ht="22.5" customHeight="1">
      <c r="A24" s="53" t="s">
        <v>32</v>
      </c>
      <c r="B24" s="54" t="s">
        <v>12</v>
      </c>
      <c r="C24" s="66">
        <v>2877.239</v>
      </c>
      <c r="D24" s="67">
        <v>2483.38354</v>
      </c>
      <c r="E24" s="55">
        <f t="shared" si="1"/>
        <v>86.31134014240735</v>
      </c>
    </row>
    <row r="25" spans="1:5" s="45" customFormat="1" ht="30" customHeight="1">
      <c r="A25" s="53" t="s">
        <v>33</v>
      </c>
      <c r="B25" s="54" t="s">
        <v>13</v>
      </c>
      <c r="C25" s="66">
        <v>80243.09851</v>
      </c>
      <c r="D25" s="67">
        <v>61768.83785</v>
      </c>
      <c r="E25" s="55">
        <f t="shared" si="1"/>
        <v>76.97713447880167</v>
      </c>
    </row>
    <row r="26" spans="1:5" s="45" customFormat="1" ht="19.5" customHeight="1">
      <c r="A26" s="53" t="s">
        <v>34</v>
      </c>
      <c r="B26" s="54" t="s">
        <v>14</v>
      </c>
      <c r="C26" s="66">
        <v>59098.62295</v>
      </c>
      <c r="D26" s="67">
        <v>51585.09828</v>
      </c>
      <c r="E26" s="55">
        <f t="shared" si="1"/>
        <v>87.28646405795823</v>
      </c>
    </row>
    <row r="27" spans="1:5" s="45" customFormat="1" ht="25.5" customHeight="1">
      <c r="A27" s="53" t="s">
        <v>35</v>
      </c>
      <c r="B27" s="54" t="s">
        <v>19</v>
      </c>
      <c r="C27" s="66">
        <v>191401.27133</v>
      </c>
      <c r="D27" s="67">
        <v>176328.41756</v>
      </c>
      <c r="E27" s="55">
        <f t="shared" si="1"/>
        <v>92.12499809156832</v>
      </c>
    </row>
    <row r="28" spans="1:5" s="45" customFormat="1" ht="25.5" customHeight="1">
      <c r="A28" s="53" t="s">
        <v>36</v>
      </c>
      <c r="B28" s="54" t="s">
        <v>15</v>
      </c>
      <c r="C28" s="66">
        <v>5238.023</v>
      </c>
      <c r="D28" s="67">
        <v>3041.94911</v>
      </c>
      <c r="E28" s="55">
        <f>IF(C28=0,"",IF(D28/C28*100&gt;=200,"В/100",D28/C28*100))</f>
        <v>58.07437481660542</v>
      </c>
    </row>
    <row r="29" spans="1:5" s="45" customFormat="1" ht="25.5" customHeight="1">
      <c r="A29" s="53" t="s">
        <v>37</v>
      </c>
      <c r="B29" s="54" t="s">
        <v>16</v>
      </c>
      <c r="C29" s="66">
        <v>1232.5985</v>
      </c>
      <c r="D29" s="67">
        <v>1037.16512</v>
      </c>
      <c r="E29" s="55">
        <f>IF(C29=0,"",IF(D29/C29*100&gt;=200,"В/100",D29/C29*100))</f>
        <v>84.14460345359822</v>
      </c>
    </row>
    <row r="30" spans="1:5" s="45" customFormat="1" ht="21" customHeight="1">
      <c r="A30" s="53" t="s">
        <v>38</v>
      </c>
      <c r="B30" s="54" t="s">
        <v>26</v>
      </c>
      <c r="C30" s="66">
        <v>119.3</v>
      </c>
      <c r="D30" s="67">
        <v>57.32267</v>
      </c>
      <c r="E30" s="55">
        <f t="shared" si="1"/>
        <v>48.04917854149204</v>
      </c>
    </row>
    <row r="31" spans="1:5" s="45" customFormat="1" ht="24" customHeight="1">
      <c r="A31" s="53" t="s">
        <v>52</v>
      </c>
      <c r="B31" s="54" t="s">
        <v>51</v>
      </c>
      <c r="C31" s="66">
        <v>55</v>
      </c>
      <c r="D31" s="67">
        <v>0</v>
      </c>
      <c r="E31" s="55">
        <f t="shared" si="1"/>
        <v>0</v>
      </c>
    </row>
    <row r="32" spans="1:5" s="45" customFormat="1" ht="30" customHeight="1">
      <c r="A32" s="53" t="s">
        <v>39</v>
      </c>
      <c r="B32" s="54" t="s">
        <v>50</v>
      </c>
      <c r="C32" s="66">
        <v>245</v>
      </c>
      <c r="D32" s="67">
        <v>10.2</v>
      </c>
      <c r="E32" s="55">
        <f t="shared" si="1"/>
        <v>4.163265306122449</v>
      </c>
    </row>
    <row r="33" spans="1:5" s="45" customFormat="1" ht="29.25" customHeight="1" thickBot="1">
      <c r="A33" s="16" t="s">
        <v>49</v>
      </c>
      <c r="B33" s="56" t="s">
        <v>17</v>
      </c>
      <c r="C33" s="66">
        <v>10659.618</v>
      </c>
      <c r="D33" s="67">
        <v>10001.9427</v>
      </c>
      <c r="E33" s="57">
        <f t="shared" si="1"/>
        <v>93.83021699276652</v>
      </c>
    </row>
    <row r="34" spans="1:5" s="46" customFormat="1" ht="23.25" customHeight="1" thickBot="1">
      <c r="A34" s="51"/>
      <c r="B34" s="52" t="s">
        <v>18</v>
      </c>
      <c r="C34" s="58">
        <f>SUM(C24:C33)</f>
        <v>351169.77129</v>
      </c>
      <c r="D34" s="58">
        <f>SUM(D24:D33)</f>
        <v>306314.31683</v>
      </c>
      <c r="E34" s="50">
        <f t="shared" si="1"/>
        <v>87.2268463497794</v>
      </c>
    </row>
    <row r="35" s="45" customFormat="1" ht="12.75"/>
    <row r="36" s="44" customFormat="1" ht="12.75"/>
    <row r="64" spans="1:5" ht="12.75">
      <c r="A64" s="32"/>
      <c r="B64" s="32"/>
      <c r="C64" s="32"/>
      <c r="D64" s="32"/>
      <c r="E64" s="32"/>
    </row>
    <row r="65" spans="1:5" ht="12.75">
      <c r="A65" s="32"/>
      <c r="B65" s="32"/>
      <c r="C65" s="32"/>
      <c r="D65" s="32"/>
      <c r="E65" s="32"/>
    </row>
    <row r="66" spans="1:5" ht="12.75">
      <c r="A66" s="32"/>
      <c r="B66" s="32"/>
      <c r="C66" s="32"/>
      <c r="D66" s="32"/>
      <c r="E66" s="32"/>
    </row>
    <row r="67" spans="1:5" ht="12.75">
      <c r="A67" s="32"/>
      <c r="B67" s="32"/>
      <c r="C67" s="32"/>
      <c r="D67" s="32"/>
      <c r="E67" s="32"/>
    </row>
    <row r="68" spans="1:5" ht="12.75">
      <c r="A68" s="32"/>
      <c r="B68" s="32"/>
      <c r="C68" s="32"/>
      <c r="D68" s="32"/>
      <c r="E68" s="32"/>
    </row>
    <row r="69" spans="1:5" ht="12.75">
      <c r="A69" s="32"/>
      <c r="B69" s="32"/>
      <c r="C69" s="32"/>
      <c r="D69" s="32"/>
      <c r="E69" s="32"/>
    </row>
    <row r="70" spans="1:5" ht="12.75">
      <c r="A70" s="32"/>
      <c r="B70" s="32"/>
      <c r="C70" s="32"/>
      <c r="D70" s="32"/>
      <c r="E70" s="32"/>
    </row>
    <row r="71" spans="1:5" ht="12.75">
      <c r="A71" s="32"/>
      <c r="B71" s="32"/>
      <c r="C71" s="32"/>
      <c r="D71" s="32"/>
      <c r="E71" s="32"/>
    </row>
    <row r="72" spans="1:5" ht="12.75">
      <c r="A72" s="32"/>
      <c r="B72" s="32"/>
      <c r="C72" s="32"/>
      <c r="D72" s="32"/>
      <c r="E72" s="32"/>
    </row>
    <row r="73" spans="1:5" ht="12.75">
      <c r="A73" s="32"/>
      <c r="B73" s="32"/>
      <c r="C73" s="32"/>
      <c r="D73" s="32"/>
      <c r="E73" s="32"/>
    </row>
    <row r="74" spans="1:5" ht="12.75">
      <c r="A74" s="32"/>
      <c r="B74" s="32"/>
      <c r="C74" s="32"/>
      <c r="D74" s="32"/>
      <c r="E74" s="32"/>
    </row>
    <row r="75" spans="1:5" ht="12.75">
      <c r="A75" s="32"/>
      <c r="B75" s="32"/>
      <c r="C75" s="32"/>
      <c r="D75" s="32"/>
      <c r="E75" s="32"/>
    </row>
    <row r="76" spans="1:5" ht="12.75">
      <c r="A76" s="32"/>
      <c r="B76" s="32"/>
      <c r="C76" s="32"/>
      <c r="D76" s="32"/>
      <c r="E76" s="32"/>
    </row>
    <row r="77" spans="1:5" ht="12.75">
      <c r="A77" s="32"/>
      <c r="B77" s="32"/>
      <c r="C77" s="32"/>
      <c r="D77" s="32"/>
      <c r="E77" s="32"/>
    </row>
    <row r="78" spans="1:5" ht="12.75">
      <c r="A78" s="32"/>
      <c r="B78" s="32"/>
      <c r="C78" s="32"/>
      <c r="D78" s="32"/>
      <c r="E78" s="32"/>
    </row>
    <row r="79" spans="1:5" ht="12.75">
      <c r="A79" s="32"/>
      <c r="B79" s="32"/>
      <c r="C79" s="32"/>
      <c r="D79" s="32"/>
      <c r="E79" s="32"/>
    </row>
    <row r="80" spans="1:5" ht="12.75">
      <c r="A80" s="32"/>
      <c r="B80" s="32"/>
      <c r="C80" s="32"/>
      <c r="D80" s="32"/>
      <c r="E80" s="32"/>
    </row>
    <row r="81" spans="1:5" ht="12.75">
      <c r="A81" s="32"/>
      <c r="B81" s="32"/>
      <c r="C81" s="32"/>
      <c r="D81" s="32"/>
      <c r="E81" s="32"/>
    </row>
    <row r="82" spans="1:5" ht="12.75">
      <c r="A82" s="32"/>
      <c r="B82" s="32"/>
      <c r="C82" s="32"/>
      <c r="D82" s="32"/>
      <c r="E82" s="32"/>
    </row>
    <row r="83" spans="1:5" ht="12.75">
      <c r="A83" s="32"/>
      <c r="B83" s="32"/>
      <c r="C83" s="32"/>
      <c r="D83" s="32"/>
      <c r="E83" s="32"/>
    </row>
    <row r="84" spans="1:5" ht="12.75">
      <c r="A84" s="32"/>
      <c r="B84" s="32"/>
      <c r="C84" s="32"/>
      <c r="D84" s="32"/>
      <c r="E84" s="32"/>
    </row>
    <row r="85" spans="1:5" ht="12.75">
      <c r="A85" s="32"/>
      <c r="B85" s="32"/>
      <c r="C85" s="32"/>
      <c r="D85" s="32"/>
      <c r="E85" s="32"/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  <row r="583" spans="1:5" ht="12.75">
      <c r="A583" s="32"/>
      <c r="B583" s="32"/>
      <c r="E583" s="32"/>
    </row>
  </sheetData>
  <sheetProtection/>
  <mergeCells count="4">
    <mergeCell ref="A1:E1"/>
    <mergeCell ref="A2:E2"/>
    <mergeCell ref="A5:E5"/>
    <mergeCell ref="A23:E23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u252108</cp:lastModifiedBy>
  <cp:lastPrinted>2018-08-27T08:42:23Z</cp:lastPrinted>
  <dcterms:created xsi:type="dcterms:W3CDTF">2015-04-06T06:03:14Z</dcterms:created>
  <dcterms:modified xsi:type="dcterms:W3CDTF">2018-09-10T08:55:33Z</dcterms:modified>
  <cp:category/>
  <cp:version/>
  <cp:contentType/>
  <cp:contentStatus/>
</cp:coreProperties>
</file>